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-WVL87F\share\個人ファイル  保存エリア\開発共有データ\省エネ・原価低減営業資料\ピンチスチームトラップ\"/>
    </mc:Choice>
  </mc:AlternateContent>
  <xr:revisionPtr revIDLastSave="0" documentId="13_ncr:1_{42DD402A-AFF6-465B-BBA0-83C8A9789576}" xr6:coauthVersionLast="45" xr6:coauthVersionMax="45" xr10:uidLastSave="{00000000-0000-0000-0000-000000000000}"/>
  <bookViews>
    <workbookView xWindow="11520" yWindow="168" windowWidth="11316" windowHeight="12336" xr2:uid="{FB8FAC31-8DEB-45C1-A827-0AAE87E973FF}"/>
  </bookViews>
  <sheets>
    <sheet name="検証シート" sheetId="5" r:id="rId1"/>
    <sheet name="記入例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6" l="1"/>
  <c r="D26" i="6" s="1"/>
  <c r="D28" i="6" s="1"/>
  <c r="D33" i="6" s="1"/>
  <c r="D36" i="6" s="1"/>
  <c r="D37" i="6" s="1"/>
  <c r="C25" i="6"/>
  <c r="C26" i="6" s="1"/>
  <c r="C28" i="6" s="1"/>
  <c r="D24" i="6"/>
  <c r="C24" i="6"/>
  <c r="D22" i="6"/>
  <c r="C22" i="6"/>
  <c r="D18" i="6"/>
  <c r="C18" i="6"/>
  <c r="D14" i="6"/>
  <c r="C14" i="6"/>
  <c r="D13" i="6"/>
  <c r="C13" i="6"/>
  <c r="C13" i="5"/>
  <c r="D13" i="5"/>
  <c r="D14" i="5"/>
  <c r="C14" i="5"/>
  <c r="E43" i="5"/>
  <c r="D25" i="5"/>
  <c r="C25" i="5"/>
  <c r="D24" i="5"/>
  <c r="C24" i="5"/>
  <c r="D22" i="5"/>
  <c r="C22" i="5"/>
  <c r="D18" i="5"/>
  <c r="C18" i="5"/>
  <c r="C33" i="6" l="1"/>
  <c r="C36" i="6" s="1"/>
  <c r="C30" i="6"/>
  <c r="D39" i="6"/>
  <c r="D38" i="6"/>
  <c r="D26" i="5"/>
  <c r="D28" i="5" s="1"/>
  <c r="D33" i="5" s="1"/>
  <c r="D36" i="5" s="1"/>
  <c r="D37" i="5" s="1"/>
  <c r="D39" i="5" s="1"/>
  <c r="C26" i="5"/>
  <c r="C28" i="5" s="1"/>
  <c r="C33" i="5" s="1"/>
  <c r="C36" i="5" s="1"/>
  <c r="C37" i="6" l="1"/>
  <c r="E36" i="6"/>
  <c r="D38" i="5"/>
  <c r="C30" i="5"/>
  <c r="C37" i="5"/>
  <c r="E36" i="5"/>
  <c r="C39" i="6" l="1"/>
  <c r="C38" i="6"/>
  <c r="E38" i="6" s="1"/>
  <c r="E37" i="6"/>
  <c r="C39" i="5"/>
  <c r="E37" i="5"/>
  <c r="C38" i="5"/>
  <c r="E38" i="5" s="1"/>
  <c r="C40" i="6" l="1"/>
  <c r="E39" i="6"/>
  <c r="E43" i="6" s="1"/>
  <c r="E39" i="5"/>
  <c r="C40" i="5"/>
</calcChain>
</file>

<file path=xl/sharedStrings.xml><?xml version="1.0" encoding="utf-8"?>
<sst xmlns="http://schemas.openxmlformats.org/spreadsheetml/2006/main" count="93" uniqueCount="48">
  <si>
    <t>試験時間（min)</t>
    <rPh sb="0" eb="2">
      <t>シケン</t>
    </rPh>
    <rPh sb="2" eb="4">
      <t>ジカン</t>
    </rPh>
    <phoneticPr fontId="1"/>
  </si>
  <si>
    <t>初期水量（㎏）</t>
    <rPh sb="0" eb="2">
      <t>ショキ</t>
    </rPh>
    <rPh sb="2" eb="4">
      <t>スイリョウ</t>
    </rPh>
    <phoneticPr fontId="1"/>
  </si>
  <si>
    <t>最終水量（kg）</t>
    <rPh sb="0" eb="2">
      <t>サイシュウ</t>
    </rPh>
    <rPh sb="2" eb="4">
      <t>スイリョウ</t>
    </rPh>
    <phoneticPr fontId="1"/>
  </si>
  <si>
    <t>増加水量（kg）</t>
    <rPh sb="0" eb="2">
      <t>ゾウカ</t>
    </rPh>
    <rPh sb="2" eb="3">
      <t>スイ</t>
    </rPh>
    <rPh sb="3" eb="4">
      <t>リョウ</t>
    </rPh>
    <phoneticPr fontId="1"/>
  </si>
  <si>
    <t>初期水温（℃）</t>
    <rPh sb="0" eb="2">
      <t>ショキ</t>
    </rPh>
    <rPh sb="2" eb="3">
      <t>スイ</t>
    </rPh>
    <rPh sb="3" eb="4">
      <t>オン</t>
    </rPh>
    <phoneticPr fontId="1"/>
  </si>
  <si>
    <t>最終水温（℃）</t>
    <rPh sb="0" eb="2">
      <t>サイシュウ</t>
    </rPh>
    <rPh sb="2" eb="4">
      <t>スイオン</t>
    </rPh>
    <phoneticPr fontId="1"/>
  </si>
  <si>
    <t>上昇温度（℃）</t>
    <rPh sb="0" eb="2">
      <t>ジョウショウ</t>
    </rPh>
    <rPh sb="2" eb="4">
      <t>オンド</t>
    </rPh>
    <phoneticPr fontId="1"/>
  </si>
  <si>
    <t>初期熱量（kcal)</t>
    <rPh sb="0" eb="2">
      <t>ショキ</t>
    </rPh>
    <rPh sb="2" eb="4">
      <t>ネツリョウ</t>
    </rPh>
    <phoneticPr fontId="1"/>
  </si>
  <si>
    <t>最終熱量  (kcal)</t>
    <rPh sb="0" eb="2">
      <t>サイシュウ</t>
    </rPh>
    <rPh sb="2" eb="4">
      <t>ネツリョウ</t>
    </rPh>
    <phoneticPr fontId="1"/>
  </si>
  <si>
    <t>増加熱量  (kcal)</t>
    <rPh sb="0" eb="2">
      <t>ゾウカ</t>
    </rPh>
    <rPh sb="2" eb="4">
      <t>ネツリョウ</t>
    </rPh>
    <phoneticPr fontId="1"/>
  </si>
  <si>
    <t>※熱量=質量x比熱ｘ温度</t>
    <rPh sb="1" eb="3">
      <t>ネツリョウ</t>
    </rPh>
    <rPh sb="4" eb="6">
      <t>シツリョウ</t>
    </rPh>
    <rPh sb="7" eb="9">
      <t>ヒネツ</t>
    </rPh>
    <rPh sb="10" eb="12">
      <t>オンド</t>
    </rPh>
    <phoneticPr fontId="1"/>
  </si>
  <si>
    <t>※比熱：１kcal/kg・℃</t>
    <rPh sb="1" eb="3">
      <t>ヒネツ</t>
    </rPh>
    <phoneticPr fontId="1"/>
  </si>
  <si>
    <t>消費熱量（kg/ｈ）</t>
    <rPh sb="0" eb="2">
      <t>ショウヒ</t>
    </rPh>
    <rPh sb="2" eb="4">
      <t>ネツリョウ</t>
    </rPh>
    <phoneticPr fontId="1"/>
  </si>
  <si>
    <t>蒸気潜熱  (kcal/kg)</t>
    <rPh sb="0" eb="2">
      <t>ジョウキ</t>
    </rPh>
    <rPh sb="2" eb="4">
      <t>センネツ</t>
    </rPh>
    <phoneticPr fontId="1"/>
  </si>
  <si>
    <t>蒸気損失  (kg/h)</t>
    <rPh sb="0" eb="2">
      <t>ジョウキ</t>
    </rPh>
    <rPh sb="2" eb="4">
      <t>ソンシツ</t>
    </rPh>
    <phoneticPr fontId="1"/>
  </si>
  <si>
    <t>蒸気コスト（￥/㎏）</t>
    <rPh sb="0" eb="2">
      <t>ジョウキ</t>
    </rPh>
    <phoneticPr fontId="1"/>
  </si>
  <si>
    <t>削減率</t>
    <rPh sb="0" eb="2">
      <t>サクゲン</t>
    </rPh>
    <rPh sb="2" eb="3">
      <t>リツ</t>
    </rPh>
    <phoneticPr fontId="1"/>
  </si>
  <si>
    <t>損失熱量（kg/ｈ）</t>
    <rPh sb="0" eb="2">
      <t>ソンシツ</t>
    </rPh>
    <rPh sb="2" eb="4">
      <t>ネツリョウ</t>
    </rPh>
    <phoneticPr fontId="1"/>
  </si>
  <si>
    <t>関西オートメ機器</t>
    <rPh sb="0" eb="2">
      <t>カンサイ</t>
    </rPh>
    <rPh sb="6" eb="8">
      <t>キキ</t>
    </rPh>
    <phoneticPr fontId="1"/>
  </si>
  <si>
    <t>3/4OPT100RT</t>
    <phoneticPr fontId="1"/>
  </si>
  <si>
    <t>スチームトラップ</t>
    <phoneticPr fontId="1"/>
  </si>
  <si>
    <t>※消費熱量/蒸気僭熱</t>
    <rPh sb="1" eb="3">
      <t>ショウヒ</t>
    </rPh>
    <rPh sb="3" eb="5">
      <t>ネツリョウ</t>
    </rPh>
    <rPh sb="6" eb="8">
      <t>ジョウキ</t>
    </rPh>
    <rPh sb="8" eb="9">
      <t>セン</t>
    </rPh>
    <rPh sb="9" eb="10">
      <t>ネツ</t>
    </rPh>
    <phoneticPr fontId="1"/>
  </si>
  <si>
    <t>※消費熱量=(熱量/試験時間)ｘ60</t>
    <rPh sb="1" eb="3">
      <t>ショウヒ</t>
    </rPh>
    <rPh sb="3" eb="5">
      <t>ネツリョウ</t>
    </rPh>
    <rPh sb="7" eb="9">
      <t>ネツリョウ</t>
    </rPh>
    <rPh sb="10" eb="12">
      <t>シケン</t>
    </rPh>
    <rPh sb="12" eb="14">
      <t>ジカン</t>
    </rPh>
    <phoneticPr fontId="1"/>
  </si>
  <si>
    <t>※水の場合</t>
    <rPh sb="1" eb="2">
      <t>ミズ</t>
    </rPh>
    <rPh sb="3" eb="5">
      <t>バアイ</t>
    </rPh>
    <phoneticPr fontId="1"/>
  </si>
  <si>
    <t>費用削減効果</t>
    <rPh sb="0" eb="2">
      <t>ヒヨウ</t>
    </rPh>
    <rPh sb="2" eb="4">
      <t>サクゲン</t>
    </rPh>
    <rPh sb="4" eb="6">
      <t>コウカ</t>
    </rPh>
    <phoneticPr fontId="1"/>
  </si>
  <si>
    <t>ピンチ・スチームトラップ検証結果</t>
    <rPh sb="12" eb="14">
      <t>ケンショウ</t>
    </rPh>
    <rPh sb="14" eb="16">
      <t>ケッカ</t>
    </rPh>
    <phoneticPr fontId="1"/>
  </si>
  <si>
    <t>【比較製品】</t>
    <rPh sb="1" eb="3">
      <t>ヒカク</t>
    </rPh>
    <rPh sb="3" eb="5">
      <t>セイヒン</t>
    </rPh>
    <phoneticPr fontId="1"/>
  </si>
  <si>
    <t>【結果】</t>
    <rPh sb="1" eb="3">
      <t>ケッカ</t>
    </rPh>
    <phoneticPr fontId="1"/>
  </si>
  <si>
    <t>実験日</t>
    <rPh sb="0" eb="2">
      <t>ジッケン</t>
    </rPh>
    <rPh sb="2" eb="3">
      <t>ビ</t>
    </rPh>
    <phoneticPr fontId="1"/>
  </si>
  <si>
    <t>外気温</t>
    <rPh sb="0" eb="3">
      <t>ガイキオン</t>
    </rPh>
    <phoneticPr fontId="1"/>
  </si>
  <si>
    <t>℃</t>
    <phoneticPr fontId="1"/>
  </si>
  <si>
    <t>メーカー</t>
    <phoneticPr fontId="1"/>
  </si>
  <si>
    <t>型式</t>
    <rPh sb="0" eb="2">
      <t>カタシキ</t>
    </rPh>
    <phoneticPr fontId="1"/>
  </si>
  <si>
    <t>接続口径</t>
    <rPh sb="0" eb="2">
      <t>セツゾク</t>
    </rPh>
    <rPh sb="2" eb="4">
      <t>コウケイ</t>
    </rPh>
    <phoneticPr fontId="1"/>
  </si>
  <si>
    <t>備考</t>
    <rPh sb="0" eb="2">
      <t>ビコウ</t>
    </rPh>
    <phoneticPr fontId="1"/>
  </si>
  <si>
    <t>20A</t>
    <phoneticPr fontId="1"/>
  </si>
  <si>
    <t>　検証させて頂きましたドレイン排水においては、年間での</t>
    <rPh sb="1" eb="3">
      <t>ケンショウ</t>
    </rPh>
    <rPh sb="6" eb="7">
      <t>イタダ</t>
    </rPh>
    <rPh sb="15" eb="17">
      <t>ハイスイ</t>
    </rPh>
    <rPh sb="23" eb="25">
      <t>ネンカン</t>
    </rPh>
    <phoneticPr fontId="1"/>
  </si>
  <si>
    <t>円の</t>
    <rPh sb="0" eb="1">
      <t>エン</t>
    </rPh>
    <phoneticPr fontId="1"/>
  </si>
  <si>
    <t>　蒸気ロス削減効果があります。</t>
    <rPh sb="1" eb="3">
      <t>ジョウキ</t>
    </rPh>
    <rPh sb="5" eb="7">
      <t>サクゲン</t>
    </rPh>
    <rPh sb="7" eb="9">
      <t>コウカ</t>
    </rPh>
    <phoneticPr fontId="1"/>
  </si>
  <si>
    <t>※お客様の蒸気コスト</t>
    <rPh sb="2" eb="4">
      <t>キャクサマ</t>
    </rPh>
    <rPh sb="5" eb="7">
      <t>ジョウキ</t>
    </rPh>
    <phoneticPr fontId="1"/>
  </si>
  <si>
    <t>１時間　（￥/h）</t>
    <rPh sb="1" eb="3">
      <t>ジカン</t>
    </rPh>
    <phoneticPr fontId="1"/>
  </si>
  <si>
    <t>24時間   （￥/d）</t>
    <rPh sb="2" eb="4">
      <t>ジカン</t>
    </rPh>
    <phoneticPr fontId="1"/>
  </si>
  <si>
    <t>1ヶ月 　（￥/m）</t>
    <rPh sb="2" eb="3">
      <t>ゲツ</t>
    </rPh>
    <phoneticPr fontId="1"/>
  </si>
  <si>
    <t>1年     　（￥/y）</t>
    <rPh sb="1" eb="2">
      <t>ネン</t>
    </rPh>
    <phoneticPr fontId="1"/>
  </si>
  <si>
    <t>〇〇</t>
    <phoneticPr fontId="1"/>
  </si>
  <si>
    <t>□□</t>
    <phoneticPr fontId="1"/>
  </si>
  <si>
    <t>※他社製 ー ピンチST</t>
    <rPh sb="1" eb="4">
      <t>タシャセイ</t>
    </rPh>
    <phoneticPr fontId="1"/>
  </si>
  <si>
    <t>：入力項</t>
    <rPh sb="1" eb="3">
      <t>ニュウリョク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</si>
</sst>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9" formatCode="0.0%"/>
    <numFmt numFmtId="180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40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177" fontId="0" fillId="0" borderId="4" xfId="0" applyNumberForma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0" fontId="0" fillId="0" borderId="1" xfId="1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4" fillId="0" borderId="2" xfId="0" applyFont="1" applyBorder="1">
      <alignment vertical="center"/>
    </xf>
    <xf numFmtId="2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0" borderId="0" xfId="0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179" fontId="4" fillId="0" borderId="8" xfId="2" applyNumberFormat="1" applyFont="1" applyBorder="1" applyAlignment="1">
      <alignment horizontal="center" vertical="center"/>
    </xf>
    <xf numFmtId="179" fontId="4" fillId="0" borderId="9" xfId="2" applyNumberFormat="1" applyFont="1" applyBorder="1" applyAlignment="1">
      <alignment horizontal="center" vertical="center"/>
    </xf>
    <xf numFmtId="180" fontId="4" fillId="0" borderId="10" xfId="0" applyNumberFormat="1" applyFont="1" applyBorder="1">
      <alignment vertical="center"/>
    </xf>
    <xf numFmtId="180" fontId="4" fillId="0" borderId="11" xfId="1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80" fontId="8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45</xdr:row>
      <xdr:rowOff>57150</xdr:rowOff>
    </xdr:from>
    <xdr:to>
      <xdr:col>6</xdr:col>
      <xdr:colOff>449826</xdr:colOff>
      <xdr:row>49</xdr:row>
      <xdr:rowOff>135501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C3C0FB9-A702-4C49-985F-AA2C465F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7335" y="10374630"/>
          <a:ext cx="1015611" cy="992751"/>
        </a:xfrm>
        <a:prstGeom prst="rect">
          <a:avLst/>
        </a:prstGeom>
      </xdr:spPr>
    </xdr:pic>
    <xdr:clientData/>
  </xdr:twoCellAnchor>
  <xdr:oneCellAnchor>
    <xdr:from>
      <xdr:col>4</xdr:col>
      <xdr:colOff>952500</xdr:colOff>
      <xdr:row>47</xdr:row>
      <xdr:rowOff>228600</xdr:rowOff>
    </xdr:from>
    <xdr:ext cx="1877437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F79343-2B48-4EEA-BD1D-50D2E1145FD0}"/>
            </a:ext>
          </a:extLst>
        </xdr:cNvPr>
        <xdr:cNvSpPr txBox="1"/>
      </xdr:nvSpPr>
      <xdr:spPr>
        <a:xfrm>
          <a:off x="4922520" y="11003280"/>
          <a:ext cx="187743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2060"/>
              </a:solidFill>
            </a:rPr>
            <a:t>関西オートメ機器株式会社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45</xdr:row>
      <xdr:rowOff>57150</xdr:rowOff>
    </xdr:from>
    <xdr:to>
      <xdr:col>6</xdr:col>
      <xdr:colOff>449826</xdr:colOff>
      <xdr:row>49</xdr:row>
      <xdr:rowOff>135501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EF194C4-D699-4A81-95E0-BCA1F6E5A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7335" y="10397490"/>
          <a:ext cx="1015611" cy="992751"/>
        </a:xfrm>
        <a:prstGeom prst="rect">
          <a:avLst/>
        </a:prstGeom>
      </xdr:spPr>
    </xdr:pic>
    <xdr:clientData/>
  </xdr:twoCellAnchor>
  <xdr:oneCellAnchor>
    <xdr:from>
      <xdr:col>4</xdr:col>
      <xdr:colOff>952500</xdr:colOff>
      <xdr:row>47</xdr:row>
      <xdr:rowOff>228600</xdr:rowOff>
    </xdr:from>
    <xdr:ext cx="1877437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B7E7A7-BD4F-45E4-9945-AC4AA9DA97DA}"/>
            </a:ext>
          </a:extLst>
        </xdr:cNvPr>
        <xdr:cNvSpPr txBox="1"/>
      </xdr:nvSpPr>
      <xdr:spPr>
        <a:xfrm>
          <a:off x="4922520" y="11026140"/>
          <a:ext cx="187743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2060"/>
              </a:solidFill>
            </a:rPr>
            <a:t>関西オートメ機器株式会社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9E7D-9F9C-40E9-9EA9-6E2CC40E731F}">
  <sheetPr>
    <pageSetUpPr fitToPage="1"/>
  </sheetPr>
  <dimension ref="B1:H45"/>
  <sheetViews>
    <sheetView tabSelected="1" workbookViewId="0">
      <selection activeCell="H11" sqref="H11"/>
    </sheetView>
  </sheetViews>
  <sheetFormatPr defaultRowHeight="18" x14ac:dyDescent="0.45"/>
  <cols>
    <col min="1" max="1" width="2" customWidth="1"/>
    <col min="2" max="5" width="16.69921875" customWidth="1"/>
  </cols>
  <sheetData>
    <row r="1" spans="2:8" x14ac:dyDescent="0.45">
      <c r="E1" s="15" t="s">
        <v>28</v>
      </c>
      <c r="F1" s="23"/>
      <c r="G1" s="24"/>
    </row>
    <row r="2" spans="2:8" x14ac:dyDescent="0.45">
      <c r="E2" s="15" t="s">
        <v>29</v>
      </c>
      <c r="F2" s="16"/>
      <c r="G2" t="s">
        <v>30</v>
      </c>
    </row>
    <row r="5" spans="2:8" ht="22.2" x14ac:dyDescent="0.45">
      <c r="B5" s="19" t="s">
        <v>25</v>
      </c>
      <c r="C5" s="19"/>
      <c r="D5" s="19"/>
      <c r="E5" s="19"/>
      <c r="F5" s="19"/>
      <c r="G5" s="19"/>
    </row>
    <row r="6" spans="2:8" ht="22.2" x14ac:dyDescent="0.45">
      <c r="B6" s="14"/>
      <c r="C6" s="14"/>
      <c r="D6" s="14"/>
      <c r="E6" s="14"/>
      <c r="F6" s="45"/>
      <c r="G6" s="46" t="s">
        <v>47</v>
      </c>
    </row>
    <row r="7" spans="2:8" ht="15" customHeight="1" x14ac:dyDescent="0.45">
      <c r="B7" s="14"/>
      <c r="C7" s="14"/>
      <c r="D7" s="14"/>
      <c r="E7" s="14"/>
      <c r="F7" s="14"/>
      <c r="G7" s="14"/>
    </row>
    <row r="8" spans="2:8" ht="15" customHeight="1" x14ac:dyDescent="0.45">
      <c r="B8" s="11" t="s">
        <v>26</v>
      </c>
      <c r="C8" s="14"/>
      <c r="D8" s="14"/>
      <c r="E8" s="14"/>
      <c r="F8" s="14"/>
      <c r="G8" s="14"/>
    </row>
    <row r="9" spans="2:8" x14ac:dyDescent="0.45">
      <c r="B9" s="17" t="s">
        <v>31</v>
      </c>
      <c r="C9" s="17" t="s">
        <v>32</v>
      </c>
      <c r="D9" s="17" t="s">
        <v>33</v>
      </c>
      <c r="E9" s="25" t="s">
        <v>34</v>
      </c>
      <c r="F9" s="25"/>
      <c r="G9" s="25"/>
      <c r="H9" s="8"/>
    </row>
    <row r="10" spans="2:8" x14ac:dyDescent="0.45">
      <c r="B10" s="18"/>
      <c r="C10" s="18"/>
      <c r="D10" s="18"/>
      <c r="E10" s="26"/>
      <c r="F10" s="26"/>
      <c r="G10" s="26"/>
      <c r="H10" s="8"/>
    </row>
    <row r="11" spans="2:8" x14ac:dyDescent="0.45">
      <c r="B11" s="36" t="s">
        <v>18</v>
      </c>
      <c r="C11" s="18"/>
      <c r="D11" s="18"/>
      <c r="E11" s="26"/>
      <c r="F11" s="26"/>
      <c r="G11" s="26"/>
    </row>
    <row r="13" spans="2:8" x14ac:dyDescent="0.45">
      <c r="B13" s="20" t="s">
        <v>20</v>
      </c>
      <c r="C13" s="35">
        <f>B10</f>
        <v>0</v>
      </c>
      <c r="D13" s="35" t="str">
        <f>B11</f>
        <v>関西オートメ機器</v>
      </c>
    </row>
    <row r="14" spans="2:8" x14ac:dyDescent="0.45">
      <c r="B14" s="21"/>
      <c r="C14" s="34">
        <f>C10</f>
        <v>0</v>
      </c>
      <c r="D14" s="34">
        <f>C11</f>
        <v>0</v>
      </c>
    </row>
    <row r="15" spans="2:8" x14ac:dyDescent="0.45">
      <c r="B15" s="1" t="s">
        <v>0</v>
      </c>
      <c r="C15" s="16"/>
      <c r="D15" s="16"/>
    </row>
    <row r="16" spans="2:8" x14ac:dyDescent="0.45">
      <c r="B16" s="1" t="s">
        <v>1</v>
      </c>
      <c r="C16" s="30"/>
      <c r="D16" s="30"/>
    </row>
    <row r="17" spans="2:7" x14ac:dyDescent="0.45">
      <c r="B17" s="1" t="s">
        <v>2</v>
      </c>
      <c r="C17" s="30"/>
      <c r="D17" s="30"/>
    </row>
    <row r="18" spans="2:7" x14ac:dyDescent="0.45">
      <c r="B18" s="1" t="s">
        <v>3</v>
      </c>
      <c r="C18" s="2">
        <f>C17-C16</f>
        <v>0</v>
      </c>
      <c r="D18" s="2">
        <f>D17-D16</f>
        <v>0</v>
      </c>
    </row>
    <row r="20" spans="2:7" x14ac:dyDescent="0.45">
      <c r="B20" s="1" t="s">
        <v>4</v>
      </c>
      <c r="C20" s="31"/>
      <c r="D20" s="31"/>
    </row>
    <row r="21" spans="2:7" x14ac:dyDescent="0.45">
      <c r="B21" s="1" t="s">
        <v>5</v>
      </c>
      <c r="C21" s="31"/>
      <c r="D21" s="31"/>
    </row>
    <row r="22" spans="2:7" x14ac:dyDescent="0.45">
      <c r="B22" s="1" t="s">
        <v>6</v>
      </c>
      <c r="C22" s="3">
        <f>C21-C20</f>
        <v>0</v>
      </c>
      <c r="D22" s="3">
        <f>D21-D20</f>
        <v>0</v>
      </c>
    </row>
    <row r="24" spans="2:7" x14ac:dyDescent="0.45">
      <c r="B24" s="1" t="s">
        <v>7</v>
      </c>
      <c r="C24" s="2">
        <f>C16*C20*1</f>
        <v>0</v>
      </c>
      <c r="D24" s="2">
        <f>D16*D20*1</f>
        <v>0</v>
      </c>
      <c r="E24" s="10" t="s">
        <v>10</v>
      </c>
    </row>
    <row r="25" spans="2:7" x14ac:dyDescent="0.45">
      <c r="B25" s="1" t="s">
        <v>8</v>
      </c>
      <c r="C25" s="2">
        <f>C17*C21*1</f>
        <v>0</v>
      </c>
      <c r="D25" s="2">
        <f>D17*D21*1</f>
        <v>0</v>
      </c>
      <c r="E25" s="9" t="s">
        <v>11</v>
      </c>
    </row>
    <row r="26" spans="2:7" x14ac:dyDescent="0.45">
      <c r="B26" s="1" t="s">
        <v>9</v>
      </c>
      <c r="C26" s="2">
        <f xml:space="preserve"> C25-C24</f>
        <v>0</v>
      </c>
      <c r="D26" s="2">
        <f xml:space="preserve"> D25-D24</f>
        <v>0</v>
      </c>
    </row>
    <row r="28" spans="2:7" x14ac:dyDescent="0.45">
      <c r="B28" s="1" t="s">
        <v>12</v>
      </c>
      <c r="C28" s="4">
        <f>C26*60/19</f>
        <v>0</v>
      </c>
      <c r="D28" s="4">
        <f>D26*60/19</f>
        <v>0</v>
      </c>
      <c r="E28" s="9" t="s">
        <v>22</v>
      </c>
      <c r="F28" s="9"/>
      <c r="G28" s="9"/>
    </row>
    <row r="29" spans="2:7" x14ac:dyDescent="0.45">
      <c r="E29" s="9"/>
      <c r="F29" s="9"/>
      <c r="G29" s="9"/>
    </row>
    <row r="30" spans="2:7" x14ac:dyDescent="0.45">
      <c r="B30" s="1" t="s">
        <v>17</v>
      </c>
      <c r="C30" s="22">
        <f>C28-D28</f>
        <v>0</v>
      </c>
      <c r="D30" s="22"/>
      <c r="E30" s="9" t="s">
        <v>46</v>
      </c>
      <c r="F30" s="9"/>
      <c r="G30" s="9"/>
    </row>
    <row r="31" spans="2:7" x14ac:dyDescent="0.45">
      <c r="E31" s="9"/>
      <c r="F31" s="9"/>
      <c r="G31" s="9"/>
    </row>
    <row r="32" spans="2:7" x14ac:dyDescent="0.45">
      <c r="B32" s="1" t="s">
        <v>13</v>
      </c>
      <c r="C32" s="1">
        <v>498.43</v>
      </c>
      <c r="D32" s="1">
        <v>498.43</v>
      </c>
      <c r="E32" s="9" t="s">
        <v>23</v>
      </c>
      <c r="F32" s="9"/>
      <c r="G32" s="9"/>
    </row>
    <row r="33" spans="2:7" x14ac:dyDescent="0.45">
      <c r="B33" s="1" t="s">
        <v>14</v>
      </c>
      <c r="C33" s="2">
        <f xml:space="preserve"> C28/C32</f>
        <v>0</v>
      </c>
      <c r="D33" s="2">
        <f xml:space="preserve"> D28/D32</f>
        <v>0</v>
      </c>
      <c r="E33" s="9" t="s">
        <v>21</v>
      </c>
      <c r="F33" s="9"/>
      <c r="G33" s="9"/>
    </row>
    <row r="34" spans="2:7" x14ac:dyDescent="0.45">
      <c r="E34" s="9"/>
      <c r="F34" s="9"/>
      <c r="G34" s="9"/>
    </row>
    <row r="35" spans="2:7" ht="18.600000000000001" thickBot="1" x14ac:dyDescent="0.5">
      <c r="B35" s="43" t="s">
        <v>15</v>
      </c>
      <c r="C35" s="32"/>
      <c r="D35" s="32"/>
      <c r="E35" s="9" t="s">
        <v>39</v>
      </c>
      <c r="F35" s="9"/>
      <c r="G35" s="9"/>
    </row>
    <row r="36" spans="2:7" x14ac:dyDescent="0.45">
      <c r="B36" s="13" t="s">
        <v>40</v>
      </c>
      <c r="C36" s="5">
        <f>C33*C35</f>
        <v>0</v>
      </c>
      <c r="D36" s="6">
        <f>D33*D35</f>
        <v>0</v>
      </c>
      <c r="E36" s="40">
        <f>C36-D36</f>
        <v>0</v>
      </c>
    </row>
    <row r="37" spans="2:7" x14ac:dyDescent="0.45">
      <c r="B37" s="13" t="s">
        <v>41</v>
      </c>
      <c r="C37" s="3">
        <f>C36*24</f>
        <v>0</v>
      </c>
      <c r="D37" s="7">
        <f>D36*24</f>
        <v>0</v>
      </c>
      <c r="E37" s="41">
        <f>C37-D37</f>
        <v>0</v>
      </c>
    </row>
    <row r="38" spans="2:7" x14ac:dyDescent="0.45">
      <c r="B38" s="13" t="s">
        <v>42</v>
      </c>
      <c r="C38" s="5">
        <f>C37*365/12</f>
        <v>0</v>
      </c>
      <c r="D38" s="6">
        <f>D37*365/12</f>
        <v>0</v>
      </c>
      <c r="E38" s="41">
        <f>C38-D38</f>
        <v>0</v>
      </c>
    </row>
    <row r="39" spans="2:7" ht="18.600000000000001" thickBot="1" x14ac:dyDescent="0.5">
      <c r="B39" s="29" t="s">
        <v>43</v>
      </c>
      <c r="C39" s="27">
        <f>C37*365</f>
        <v>0</v>
      </c>
      <c r="D39" s="28">
        <f>D37*365</f>
        <v>0</v>
      </c>
      <c r="E39" s="41">
        <f>C39-D39</f>
        <v>0</v>
      </c>
    </row>
    <row r="40" spans="2:7" ht="18.600000000000001" thickBot="1" x14ac:dyDescent="0.5">
      <c r="B40" s="37" t="s">
        <v>16</v>
      </c>
      <c r="C40" s="38" t="e">
        <f>(C39-D39)/C39</f>
        <v>#DIV/0!</v>
      </c>
      <c r="D40" s="39"/>
      <c r="E40" s="42" t="s">
        <v>24</v>
      </c>
    </row>
    <row r="42" spans="2:7" x14ac:dyDescent="0.45">
      <c r="B42" s="8" t="s">
        <v>27</v>
      </c>
    </row>
    <row r="43" spans="2:7" x14ac:dyDescent="0.45">
      <c r="B43" s="12" t="s">
        <v>36</v>
      </c>
      <c r="C43" s="33"/>
      <c r="D43" s="33"/>
      <c r="E43" s="44">
        <f>E39</f>
        <v>0</v>
      </c>
      <c r="F43" s="12" t="s">
        <v>37</v>
      </c>
      <c r="G43" s="33"/>
    </row>
    <row r="44" spans="2:7" x14ac:dyDescent="0.45">
      <c r="B44" s="12" t="s">
        <v>38</v>
      </c>
      <c r="C44" s="12"/>
      <c r="D44" s="12"/>
      <c r="E44" s="12"/>
      <c r="F44" s="12"/>
      <c r="G44" s="12"/>
    </row>
    <row r="45" spans="2:7" x14ac:dyDescent="0.45">
      <c r="B45" s="33"/>
      <c r="C45" s="33"/>
      <c r="D45" s="33"/>
      <c r="E45" s="33"/>
      <c r="F45" s="33"/>
      <c r="G45" s="33"/>
    </row>
  </sheetData>
  <mergeCells count="8">
    <mergeCell ref="C30:D30"/>
    <mergeCell ref="C40:D40"/>
    <mergeCell ref="F1:G1"/>
    <mergeCell ref="B5:G5"/>
    <mergeCell ref="E9:G9"/>
    <mergeCell ref="E10:G10"/>
    <mergeCell ref="E11:G11"/>
    <mergeCell ref="B13:B14"/>
  </mergeCells>
  <phoneticPr fontId="1"/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6154-ECF2-4853-8F66-D82B012675A4}">
  <sheetPr>
    <pageSetUpPr fitToPage="1"/>
  </sheetPr>
  <dimension ref="B1:H45"/>
  <sheetViews>
    <sheetView workbookViewId="0">
      <selection activeCell="G7" sqref="G7"/>
    </sheetView>
  </sheetViews>
  <sheetFormatPr defaultRowHeight="18" x14ac:dyDescent="0.45"/>
  <cols>
    <col min="1" max="1" width="2" customWidth="1"/>
    <col min="2" max="5" width="16.69921875" customWidth="1"/>
  </cols>
  <sheetData>
    <row r="1" spans="2:8" x14ac:dyDescent="0.45">
      <c r="E1" s="15" t="s">
        <v>28</v>
      </c>
      <c r="F1" s="23"/>
      <c r="G1" s="24"/>
    </row>
    <row r="2" spans="2:8" x14ac:dyDescent="0.45">
      <c r="E2" s="15" t="s">
        <v>29</v>
      </c>
      <c r="F2" s="16"/>
      <c r="G2" t="s">
        <v>30</v>
      </c>
    </row>
    <row r="5" spans="2:8" ht="22.2" x14ac:dyDescent="0.45">
      <c r="B5" s="19" t="s">
        <v>25</v>
      </c>
      <c r="C5" s="19"/>
      <c r="D5" s="19"/>
      <c r="E5" s="19"/>
      <c r="F5" s="19"/>
      <c r="G5" s="19"/>
    </row>
    <row r="6" spans="2:8" ht="22.2" x14ac:dyDescent="0.45">
      <c r="B6" s="14"/>
      <c r="C6" s="14"/>
      <c r="D6" s="14"/>
      <c r="E6" s="14"/>
      <c r="F6" s="45"/>
      <c r="G6" s="46" t="s">
        <v>47</v>
      </c>
    </row>
    <row r="7" spans="2:8" ht="15" customHeight="1" x14ac:dyDescent="0.45">
      <c r="B7" s="14"/>
      <c r="C7" s="14"/>
      <c r="D7" s="14"/>
      <c r="E7" s="14"/>
      <c r="F7" s="14"/>
      <c r="G7" s="14"/>
    </row>
    <row r="8" spans="2:8" ht="15" customHeight="1" x14ac:dyDescent="0.45">
      <c r="B8" s="11" t="s">
        <v>26</v>
      </c>
      <c r="C8" s="14"/>
      <c r="D8" s="14"/>
      <c r="E8" s="14"/>
      <c r="F8" s="14"/>
      <c r="G8" s="14"/>
    </row>
    <row r="9" spans="2:8" x14ac:dyDescent="0.45">
      <c r="B9" s="17" t="s">
        <v>31</v>
      </c>
      <c r="C9" s="17" t="s">
        <v>32</v>
      </c>
      <c r="D9" s="17" t="s">
        <v>33</v>
      </c>
      <c r="E9" s="25" t="s">
        <v>34</v>
      </c>
      <c r="F9" s="25"/>
      <c r="G9" s="25"/>
      <c r="H9" s="8"/>
    </row>
    <row r="10" spans="2:8" x14ac:dyDescent="0.45">
      <c r="B10" s="18" t="s">
        <v>44</v>
      </c>
      <c r="C10" s="18" t="s">
        <v>45</v>
      </c>
      <c r="D10" s="18" t="s">
        <v>35</v>
      </c>
      <c r="E10" s="26"/>
      <c r="F10" s="26"/>
      <c r="G10" s="26"/>
      <c r="H10" s="8"/>
    </row>
    <row r="11" spans="2:8" x14ac:dyDescent="0.45">
      <c r="B11" s="36" t="s">
        <v>18</v>
      </c>
      <c r="C11" s="18" t="s">
        <v>19</v>
      </c>
      <c r="D11" s="18" t="s">
        <v>35</v>
      </c>
      <c r="E11" s="26"/>
      <c r="F11" s="26"/>
      <c r="G11" s="26"/>
    </row>
    <row r="13" spans="2:8" x14ac:dyDescent="0.45">
      <c r="B13" s="20" t="s">
        <v>20</v>
      </c>
      <c r="C13" s="35" t="str">
        <f>B10</f>
        <v>〇〇</v>
      </c>
      <c r="D13" s="35" t="str">
        <f>B11</f>
        <v>関西オートメ機器</v>
      </c>
    </row>
    <row r="14" spans="2:8" x14ac:dyDescent="0.45">
      <c r="B14" s="21"/>
      <c r="C14" s="34" t="str">
        <f>C10</f>
        <v>□□</v>
      </c>
      <c r="D14" s="34" t="str">
        <f>C11</f>
        <v>3/4OPT100RT</v>
      </c>
    </row>
    <row r="15" spans="2:8" x14ac:dyDescent="0.45">
      <c r="B15" s="1" t="s">
        <v>0</v>
      </c>
      <c r="C15" s="16">
        <v>19</v>
      </c>
      <c r="D15" s="16">
        <v>19</v>
      </c>
    </row>
    <row r="16" spans="2:8" x14ac:dyDescent="0.45">
      <c r="B16" s="1" t="s">
        <v>1</v>
      </c>
      <c r="C16" s="30">
        <v>4</v>
      </c>
      <c r="D16" s="30">
        <v>4</v>
      </c>
    </row>
    <row r="17" spans="2:7" x14ac:dyDescent="0.45">
      <c r="B17" s="1" t="s">
        <v>2</v>
      </c>
      <c r="C17" s="30">
        <v>9.23</v>
      </c>
      <c r="D17" s="30">
        <v>6.35</v>
      </c>
    </row>
    <row r="18" spans="2:7" x14ac:dyDescent="0.45">
      <c r="B18" s="1" t="s">
        <v>3</v>
      </c>
      <c r="C18" s="2">
        <f>C17-C16</f>
        <v>5.23</v>
      </c>
      <c r="D18" s="2">
        <f>D17-D16</f>
        <v>2.3499999999999996</v>
      </c>
    </row>
    <row r="20" spans="2:7" x14ac:dyDescent="0.45">
      <c r="B20" s="1" t="s">
        <v>4</v>
      </c>
      <c r="C20" s="31">
        <v>13</v>
      </c>
      <c r="D20" s="31">
        <v>10.3</v>
      </c>
    </row>
    <row r="21" spans="2:7" x14ac:dyDescent="0.45">
      <c r="B21" s="1" t="s">
        <v>5</v>
      </c>
      <c r="C21" s="31">
        <v>83</v>
      </c>
      <c r="D21" s="31">
        <v>30.3</v>
      </c>
    </row>
    <row r="22" spans="2:7" x14ac:dyDescent="0.45">
      <c r="B22" s="1" t="s">
        <v>6</v>
      </c>
      <c r="C22" s="3">
        <f>C21-C20</f>
        <v>70</v>
      </c>
      <c r="D22" s="3">
        <f>D21-D20</f>
        <v>20</v>
      </c>
    </row>
    <row r="24" spans="2:7" x14ac:dyDescent="0.45">
      <c r="B24" s="1" t="s">
        <v>7</v>
      </c>
      <c r="C24" s="2">
        <f>C16*C20*1</f>
        <v>52</v>
      </c>
      <c r="D24" s="2">
        <f>D16*D20*1</f>
        <v>41.2</v>
      </c>
      <c r="E24" s="10" t="s">
        <v>10</v>
      </c>
    </row>
    <row r="25" spans="2:7" x14ac:dyDescent="0.45">
      <c r="B25" s="1" t="s">
        <v>8</v>
      </c>
      <c r="C25" s="2">
        <f>C17*C21*1</f>
        <v>766.09</v>
      </c>
      <c r="D25" s="2">
        <f>D17*D21*1</f>
        <v>192.405</v>
      </c>
      <c r="E25" s="9" t="s">
        <v>11</v>
      </c>
    </row>
    <row r="26" spans="2:7" x14ac:dyDescent="0.45">
      <c r="B26" s="1" t="s">
        <v>9</v>
      </c>
      <c r="C26" s="2">
        <f xml:space="preserve"> C25-C24</f>
        <v>714.09</v>
      </c>
      <c r="D26" s="2">
        <f xml:space="preserve"> D25-D24</f>
        <v>151.20499999999998</v>
      </c>
    </row>
    <row r="28" spans="2:7" x14ac:dyDescent="0.45">
      <c r="B28" s="1" t="s">
        <v>12</v>
      </c>
      <c r="C28" s="4">
        <f>C26*60/19</f>
        <v>2255.0210526315791</v>
      </c>
      <c r="D28" s="4">
        <f>D26*60/19</f>
        <v>477.48947368421051</v>
      </c>
      <c r="E28" s="9" t="s">
        <v>22</v>
      </c>
      <c r="F28" s="9"/>
      <c r="G28" s="9"/>
    </row>
    <row r="29" spans="2:7" x14ac:dyDescent="0.45">
      <c r="E29" s="9"/>
      <c r="F29" s="9"/>
      <c r="G29" s="9"/>
    </row>
    <row r="30" spans="2:7" x14ac:dyDescent="0.45">
      <c r="B30" s="1" t="s">
        <v>17</v>
      </c>
      <c r="C30" s="22">
        <f>C28-D28</f>
        <v>1777.5315789473686</v>
      </c>
      <c r="D30" s="22"/>
      <c r="E30" s="9" t="s">
        <v>46</v>
      </c>
      <c r="F30" s="9"/>
      <c r="G30" s="9"/>
    </row>
    <row r="31" spans="2:7" x14ac:dyDescent="0.45">
      <c r="E31" s="9"/>
      <c r="F31" s="9"/>
      <c r="G31" s="9"/>
    </row>
    <row r="32" spans="2:7" x14ac:dyDescent="0.45">
      <c r="B32" s="1" t="s">
        <v>13</v>
      </c>
      <c r="C32" s="1">
        <v>498.43</v>
      </c>
      <c r="D32" s="1">
        <v>498.43</v>
      </c>
      <c r="E32" s="9" t="s">
        <v>23</v>
      </c>
      <c r="F32" s="9"/>
      <c r="G32" s="9"/>
    </row>
    <row r="33" spans="2:7" x14ac:dyDescent="0.45">
      <c r="B33" s="1" t="s">
        <v>14</v>
      </c>
      <c r="C33" s="2">
        <f xml:space="preserve"> C28/C32</f>
        <v>4.5242482447516785</v>
      </c>
      <c r="D33" s="2">
        <f xml:space="preserve"> D28/D32</f>
        <v>0.9579870266320456</v>
      </c>
      <c r="E33" s="9" t="s">
        <v>21</v>
      </c>
      <c r="F33" s="9"/>
      <c r="G33" s="9"/>
    </row>
    <row r="34" spans="2:7" x14ac:dyDescent="0.45">
      <c r="E34" s="9"/>
      <c r="F34" s="9"/>
      <c r="G34" s="9"/>
    </row>
    <row r="35" spans="2:7" ht="18.600000000000001" thickBot="1" x14ac:dyDescent="0.5">
      <c r="B35" s="43" t="s">
        <v>15</v>
      </c>
      <c r="C35" s="32">
        <v>5</v>
      </c>
      <c r="D35" s="32">
        <v>5</v>
      </c>
      <c r="E35" s="9" t="s">
        <v>39</v>
      </c>
      <c r="F35" s="9"/>
      <c r="G35" s="9"/>
    </row>
    <row r="36" spans="2:7" x14ac:dyDescent="0.45">
      <c r="B36" s="13" t="s">
        <v>40</v>
      </c>
      <c r="C36" s="5">
        <f>C33*C35</f>
        <v>22.621241223758393</v>
      </c>
      <c r="D36" s="6">
        <f>D33*D35</f>
        <v>4.7899351331602276</v>
      </c>
      <c r="E36" s="40">
        <f>C36-D36</f>
        <v>17.831306090598165</v>
      </c>
    </row>
    <row r="37" spans="2:7" x14ac:dyDescent="0.45">
      <c r="B37" s="13" t="s">
        <v>41</v>
      </c>
      <c r="C37" s="3">
        <f>C36*24</f>
        <v>542.90978937020145</v>
      </c>
      <c r="D37" s="7">
        <f>D36*24</f>
        <v>114.95844319584546</v>
      </c>
      <c r="E37" s="41">
        <f>C37-D37</f>
        <v>427.95134617435599</v>
      </c>
    </row>
    <row r="38" spans="2:7" x14ac:dyDescent="0.45">
      <c r="B38" s="13" t="s">
        <v>42</v>
      </c>
      <c r="C38" s="5">
        <f>C37*365/12</f>
        <v>16513.506093343629</v>
      </c>
      <c r="D38" s="6">
        <f>D37*365/12</f>
        <v>3496.6526472069659</v>
      </c>
      <c r="E38" s="41">
        <f>C38-D38</f>
        <v>13016.853446136663</v>
      </c>
    </row>
    <row r="39" spans="2:7" ht="18.600000000000001" thickBot="1" x14ac:dyDescent="0.5">
      <c r="B39" s="29" t="s">
        <v>43</v>
      </c>
      <c r="C39" s="27">
        <f>C37*365</f>
        <v>198162.07312012353</v>
      </c>
      <c r="D39" s="28">
        <f>D37*365</f>
        <v>41959.831766483592</v>
      </c>
      <c r="E39" s="41">
        <f>C39-D39</f>
        <v>156202.24135363993</v>
      </c>
    </row>
    <row r="40" spans="2:7" ht="18.600000000000001" thickBot="1" x14ac:dyDescent="0.5">
      <c r="B40" s="37" t="s">
        <v>16</v>
      </c>
      <c r="C40" s="38">
        <f>(C39-D39)/C39</f>
        <v>0.78825498186503107</v>
      </c>
      <c r="D40" s="39"/>
      <c r="E40" s="42" t="s">
        <v>24</v>
      </c>
    </row>
    <row r="42" spans="2:7" x14ac:dyDescent="0.45">
      <c r="B42" s="8" t="s">
        <v>27</v>
      </c>
    </row>
    <row r="43" spans="2:7" x14ac:dyDescent="0.45">
      <c r="B43" s="12" t="s">
        <v>36</v>
      </c>
      <c r="C43" s="33"/>
      <c r="D43" s="33"/>
      <c r="E43" s="44">
        <f>E39</f>
        <v>156202.24135363993</v>
      </c>
      <c r="F43" s="12" t="s">
        <v>37</v>
      </c>
      <c r="G43" s="33"/>
    </row>
    <row r="44" spans="2:7" x14ac:dyDescent="0.45">
      <c r="B44" s="12" t="s">
        <v>38</v>
      </c>
      <c r="C44" s="12"/>
      <c r="D44" s="12"/>
      <c r="E44" s="12"/>
      <c r="F44" s="12"/>
      <c r="G44" s="12"/>
    </row>
    <row r="45" spans="2:7" x14ac:dyDescent="0.45">
      <c r="B45" s="33"/>
      <c r="C45" s="33"/>
      <c r="D45" s="33"/>
      <c r="E45" s="33"/>
      <c r="F45" s="33"/>
      <c r="G45" s="33"/>
    </row>
  </sheetData>
  <mergeCells count="8">
    <mergeCell ref="C30:D30"/>
    <mergeCell ref="C40:D40"/>
    <mergeCell ref="F1:G1"/>
    <mergeCell ref="B5:G5"/>
    <mergeCell ref="E9:G9"/>
    <mergeCell ref="E10:G10"/>
    <mergeCell ref="E11:G11"/>
    <mergeCell ref="B13:B14"/>
  </mergeCells>
  <phoneticPr fontId="1"/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検証シート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関西オートメ機器株式会社</dc:creator>
  <cp:lastModifiedBy>大久保優</cp:lastModifiedBy>
  <cp:lastPrinted>2020-06-05T08:00:39Z</cp:lastPrinted>
  <dcterms:created xsi:type="dcterms:W3CDTF">2020-02-06T09:19:48Z</dcterms:created>
  <dcterms:modified xsi:type="dcterms:W3CDTF">2020-06-05T08:40:02Z</dcterms:modified>
</cp:coreProperties>
</file>